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rena.ebanoidze\Desktop\Finance Folders\Tenderis da bidingis formebi\TENDERS\WMTR nagavsayrelebis daxurvis tenderi 3\Tender Announcement docs\"/>
    </mc:Choice>
  </mc:AlternateContent>
  <xr:revisionPtr revIDLastSave="0" documentId="8_{57FE2E3A-8C10-456E-8946-2ADA34AA5E3A}" xr6:coauthVersionLast="43" xr6:coauthVersionMax="43" xr10:uidLastSave="{00000000-0000-0000-0000-000000000000}"/>
  <bookViews>
    <workbookView xWindow="-108" yWindow="-108" windowWidth="23256" windowHeight="12576" tabRatio="391" firstSheet="1" activeTab="1" xr2:uid="{00000000-000D-0000-FFFF-FFFF00000000}"/>
  </bookViews>
  <sheets>
    <sheet name="თავფურცელი" sheetId="13" r:id="rId1"/>
    <sheet name="ხარჯთაღრიცხვა" sheetId="16" r:id="rId2"/>
    <sheet name="სამუშო მოცულობათა უწყისი" sheetId="17" r:id="rId3"/>
  </sheets>
  <definedNames>
    <definedName name="drdrt21xs2x2w">ხარჯთაღრიცხვა!#REF!</definedName>
    <definedName name="fgffff6255gh">ხარჯთაღრიცხვა!#REF!</definedName>
    <definedName name="ghgyjujk514648232nbh">ხარჯთაღრიცხვა!#REF!</definedName>
    <definedName name="hghjkjijk547869">ხარჯთაღრიცხვა!#REF!</definedName>
    <definedName name="hghjkjijmkj">ხარჯთაღრიცხვა!#REF!</definedName>
    <definedName name="_xlnm.Print_Area" localSheetId="0">თავფურცელი!$A$1:$D$5</definedName>
    <definedName name="rfrfr14548esderw32f">ხარჯთაღრიცხვა!#REF!</definedName>
    <definedName name="rfrgth9598484wswdefd">ხარჯთაღრიცხვა!#REF!</definedName>
    <definedName name="rfrtgyhujiokl3214568">ხარჯთაღრიცხვა!#REF!</definedName>
    <definedName name="tftgyhujki654874546">ხარჯთაღრიცხვა!$F$9</definedName>
    <definedName name="tghyujkiolp4789653">ხარჯთაღრიცხვა!#REF!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6" l="1"/>
  <c r="H17" i="16"/>
  <c r="H9" i="16"/>
  <c r="F19" i="16" l="1"/>
  <c r="F17" i="16"/>
  <c r="F15" i="16"/>
  <c r="F13" i="16"/>
  <c r="F11" i="16"/>
  <c r="F9" i="16"/>
  <c r="H15" i="16" l="1"/>
  <c r="H19" i="16"/>
  <c r="H13" i="16"/>
  <c r="A8" i="17" l="1"/>
  <c r="A9" i="17" s="1"/>
  <c r="A10" i="17" s="1"/>
  <c r="H11" i="16" l="1"/>
  <c r="H21" i="16" s="1"/>
  <c r="H22" i="16" s="1"/>
  <c r="H23" i="16" s="1"/>
  <c r="H24" i="16" s="1"/>
  <c r="H25" i="16" s="1"/>
  <c r="H26" i="16" s="1"/>
  <c r="A11" i="16"/>
  <c r="A12" i="16" s="1"/>
  <c r="A10" i="16"/>
  <c r="H27" i="16" l="1"/>
  <c r="H28" i="16" s="1"/>
  <c r="A13" i="16"/>
  <c r="A15" i="16" l="1"/>
  <c r="A14" i="16"/>
  <c r="A17" i="16" l="1"/>
  <c r="A19" i="16" s="1"/>
  <c r="A20" i="16" s="1"/>
  <c r="A16" i="16"/>
</calcChain>
</file>

<file path=xl/sharedStrings.xml><?xml version="1.0" encoding="utf-8"?>
<sst xmlns="http://schemas.openxmlformats.org/spreadsheetml/2006/main" count="84" uniqueCount="47">
  <si>
    <t>ლოკალურ რესურსული ხარჯთაღრიცხვა №1</t>
  </si>
  <si>
    <t>სახარჯთაღრიცხვო ღირებულება</t>
  </si>
  <si>
    <t>ათასი ლარი</t>
  </si>
  <si>
    <t>საფუძველი:</t>
  </si>
  <si>
    <t>№</t>
  </si>
  <si>
    <t>საფუძველი</t>
  </si>
  <si>
    <t>სამუშაოს დასახელება</t>
  </si>
  <si>
    <t>განზ. ერთ</t>
  </si>
  <si>
    <t>რაოდენობა</t>
  </si>
  <si>
    <t>საპროექტო მონაცემებით</t>
  </si>
  <si>
    <t>განზ ერთ</t>
  </si>
  <si>
    <t>სულ</t>
  </si>
  <si>
    <t>შრომითი დანახარჯები</t>
  </si>
  <si>
    <t>კაც/სთ</t>
  </si>
  <si>
    <t>სამშენებლო რესურსების მიხედვით პირდაპირი დანახარჯების ჯამი</t>
  </si>
  <si>
    <t>ლარი</t>
  </si>
  <si>
    <t xml:space="preserve">ზედნადები ხარჯები </t>
  </si>
  <si>
    <t>ჯამი</t>
  </si>
  <si>
    <t>გეგმიური დაგროვება</t>
  </si>
  <si>
    <t>მ3</t>
  </si>
  <si>
    <t xml:space="preserve">სამუშაოთა  მოცულობების და განფასების უწყისი  </t>
  </si>
  <si>
    <t>სოფელ ტიბაანში არალეგალური ნაგავსაყრელის დახურვის სამუშაოები</t>
  </si>
  <si>
    <t>დანართი 5</t>
  </si>
  <si>
    <t xml:space="preserve">არალეგალური ნაგავსაყრელის ტერიტორიის საბოლოო დამატებითი გაწმენდა წვრილი ფრაქციის ნარცენებისაგან ხელით 690X0.05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</si>
  <si>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</si>
  <si>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 xml:space="preserve">სახარჯთაღრიცხვო დოკუმენტაცია			</t>
  </si>
  <si>
    <t xml:space="preserve">სიღნაღის მუნიციპალიტეტის სოფელ ტიბაანის არალეგალური ნაგავსაყრელის დახურვის გეგმა
</t>
  </si>
  <si>
    <t>სოფელ ტიბაანის არალეგალური ნაგავსაყრელის დახურვის სამუშაოები</t>
  </si>
  <si>
    <t>ტ</t>
  </si>
  <si>
    <t>რეზერვი 3%</t>
  </si>
  <si>
    <t>მოსაკრებელი ნარჩენების განთავსება მომსახურებაზე წნორის ლეგალურ ნაგავსაყრელზე გაფხვიერებული მოცულობით</t>
  </si>
  <si>
    <t>ტრანსპორტი</t>
  </si>
  <si>
    <t xml:space="preserve">თავი I.   სამუშაოები არსებული ნარჩენების მოგროვებასა და გატანაზე </t>
  </si>
  <si>
    <t>ნარჩენების შეგროვება ექსკავატორით, დანისა და ჩამჩის გამოყენებით ტერიტორიის ფარგლებში (690X0,20)</t>
  </si>
  <si>
    <t>საბაზო</t>
  </si>
  <si>
    <t xml:space="preserve">  ნახაზები  №</t>
  </si>
  <si>
    <t xml:space="preserve">შეგროვებული ნარჩენების დატვირთვა ავტოთვითმცლელებზე, ექსკავატორით ჩამჩის მოცულობა 0,15მ3  </t>
  </si>
  <si>
    <t xml:space="preserve">ნარჩენების შეგროვება ექსკავატორით, დანისა და ჩამჩის გამოყენებით ტერიტორიის ფარგლებში 410X0.50               </t>
  </si>
  <si>
    <t>სულ ჯამი</t>
  </si>
  <si>
    <t>შეგროვებული ნარჩენების დატვირთვა ავტოთვითმცლელებზე, ექსკავატორით ჩამჩის მოცულობა 0.15 მ3</t>
  </si>
  <si>
    <t>ერთი მ3  ღირებულება (ლარი)</t>
  </si>
  <si>
    <t>ღირებულება (ლარი)</t>
  </si>
  <si>
    <t>ნარჩენების გადაზიდვა  ნაგავსაყრელიდან ავტოთვითმცლელებით, 16 კმ მანძილზე (ერთული განფასებისთვის 363.7X1.3)</t>
  </si>
  <si>
    <t>ნარჩენების გადაზიდვა  ნაგავსაყრელიდან ავტოთვითმცლელებით, 16 კმ მანძილზე (ერთეულ. გაფასებისათვის 363.7X1.3)</t>
  </si>
  <si>
    <r>
      <rPr>
        <b/>
        <sz val="12"/>
        <rFont val="AcadMtavr"/>
      </rPr>
      <t>თბილისი</t>
    </r>
    <r>
      <rPr>
        <sz val="12"/>
        <rFont val="AcadMtavr"/>
      </rPr>
      <t xml:space="preserve"> 2019</t>
    </r>
  </si>
  <si>
    <t xml:space="preserve">ნარჩენების შეგროვება ექსკავატორით, დანისა და ჩამჩის გამოყენებით ტერიტორიის ფარგლებში 410X0.50                    </t>
  </si>
  <si>
    <t xml:space="preserve">არალეგალური ნაგავსაყრელის ტერიტორიის საბოლოო დამატებითი გაწმენდა წვრილი ფრაქციის ნარჩენებისაგან ხელით 690X0.05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</si>
</sst>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00"/>
    <numFmt numFmtId="166" formatCode="0.0"/>
  </numFmts>
  <fonts count="39"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cadMtavr"/>
    </font>
    <font>
      <sz val="12"/>
      <name val="AcadMtavr"/>
    </font>
    <font>
      <sz val="14"/>
      <name val="AcadMtavr"/>
    </font>
    <font>
      <b/>
      <sz val="26"/>
      <name val="AcadMtavr"/>
    </font>
    <font>
      <sz val="11"/>
      <color theme="1"/>
      <name val="Calibri"/>
      <family val="2"/>
      <scheme val="minor"/>
    </font>
    <font>
      <b/>
      <sz val="12"/>
      <name val="AcadNusx"/>
    </font>
    <font>
      <b/>
      <i/>
      <u/>
      <sz val="12"/>
      <name val="AcadNusx"/>
    </font>
    <font>
      <b/>
      <i/>
      <sz val="12"/>
      <name val="AcadNusx"/>
    </font>
    <font>
      <b/>
      <sz val="10"/>
      <name val="AcadNusx"/>
    </font>
    <font>
      <b/>
      <i/>
      <u/>
      <sz val="10"/>
      <name val="AcadNusx"/>
    </font>
    <font>
      <b/>
      <u/>
      <sz val="10"/>
      <name val="AcadNusx"/>
    </font>
    <font>
      <sz val="10"/>
      <name val="AcadNusx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cadNusx"/>
    </font>
    <font>
      <b/>
      <sz val="12"/>
      <name val="AcadMtavr"/>
    </font>
    <font>
      <b/>
      <sz val="10"/>
      <color rgb="FFFF0000"/>
      <name val="AcadNusx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4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</cellStyleXfs>
  <cellXfs count="68">
    <xf numFmtId="0" fontId="0" fillId="0" borderId="0" xfId="0"/>
    <xf numFmtId="0" fontId="23" fillId="0" borderId="0" xfId="0" applyFont="1" applyAlignment="1">
      <alignment wrapText="1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0" borderId="0" xfId="333" applyFont="1"/>
    <xf numFmtId="1" fontId="30" fillId="0" borderId="0" xfId="333" applyNumberFormat="1" applyFont="1" applyBorder="1" applyAlignment="1">
      <alignment horizontal="center" vertical="center" wrapText="1"/>
    </xf>
    <xf numFmtId="0" fontId="30" fillId="0" borderId="10" xfId="333" applyFont="1" applyBorder="1" applyAlignment="1">
      <alignment horizontal="center" vertical="center" textRotation="90" wrapText="1"/>
    </xf>
    <xf numFmtId="2" fontId="30" fillId="0" borderId="10" xfId="333" applyNumberFormat="1" applyFont="1" applyBorder="1" applyAlignment="1">
      <alignment horizontal="center" vertical="center" wrapText="1"/>
    </xf>
    <xf numFmtId="4" fontId="30" fillId="0" borderId="10" xfId="333" applyNumberFormat="1" applyFont="1" applyFill="1" applyBorder="1" applyAlignment="1">
      <alignment horizontal="center" vertical="center" wrapText="1"/>
    </xf>
    <xf numFmtId="166" fontId="30" fillId="0" borderId="10" xfId="333" applyNumberFormat="1" applyFont="1" applyBorder="1" applyAlignment="1">
      <alignment horizontal="center" vertical="center" wrapText="1"/>
    </xf>
    <xf numFmtId="1" fontId="30" fillId="0" borderId="10" xfId="333" applyNumberFormat="1" applyFont="1" applyBorder="1" applyAlignment="1">
      <alignment horizontal="center" vertical="center" wrapText="1"/>
    </xf>
    <xf numFmtId="16" fontId="30" fillId="0" borderId="10" xfId="333" applyNumberFormat="1" applyFont="1" applyBorder="1" applyAlignment="1">
      <alignment horizontal="center" vertical="center" wrapText="1"/>
    </xf>
    <xf numFmtId="0" fontId="33" fillId="0" borderId="0" xfId="333" applyFont="1" applyAlignment="1">
      <alignment horizontal="center" vertical="center" wrapText="1"/>
    </xf>
    <xf numFmtId="165" fontId="30" fillId="0" borderId="10" xfId="333" applyNumberFormat="1" applyFont="1" applyBorder="1" applyAlignment="1">
      <alignment horizontal="center" vertical="center" wrapText="1"/>
    </xf>
    <xf numFmtId="0" fontId="31" fillId="0" borderId="10" xfId="333" applyFont="1" applyBorder="1" applyAlignment="1">
      <alignment horizontal="center" vertical="center" wrapText="1"/>
    </xf>
    <xf numFmtId="3" fontId="30" fillId="0" borderId="10" xfId="333" applyNumberFormat="1" applyFont="1" applyFill="1" applyBorder="1" applyAlignment="1">
      <alignment horizontal="center" vertical="center" wrapText="1"/>
    </xf>
    <xf numFmtId="2" fontId="30" fillId="0" borderId="10" xfId="333" applyNumberFormat="1" applyFont="1" applyBorder="1" applyAlignment="1">
      <alignment horizontal="center" vertical="center"/>
    </xf>
    <xf numFmtId="9" fontId="30" fillId="0" borderId="10" xfId="333" applyNumberFormat="1" applyFont="1" applyBorder="1" applyAlignment="1">
      <alignment horizontal="center" vertical="center" wrapText="1"/>
    </xf>
    <xf numFmtId="1" fontId="28" fillId="0" borderId="10" xfId="333" applyNumberFormat="1" applyFont="1" applyFill="1" applyBorder="1" applyAlignment="1">
      <alignment horizontal="center" vertical="center" wrapText="1"/>
    </xf>
    <xf numFmtId="0" fontId="29" fillId="0" borderId="10" xfId="262" applyFont="1" applyFill="1" applyBorder="1" applyAlignment="1">
      <alignment horizontal="center" vertical="center" wrapText="1"/>
    </xf>
    <xf numFmtId="0" fontId="27" fillId="0" borderId="10" xfId="333" applyFont="1" applyBorder="1" applyAlignment="1">
      <alignment horizontal="center" vertical="center" wrapText="1"/>
    </xf>
    <xf numFmtId="14" fontId="31" fillId="0" borderId="10" xfId="333" applyNumberFormat="1" applyFont="1" applyBorder="1" applyAlignment="1">
      <alignment horizontal="left" vertical="center" wrapText="1"/>
    </xf>
    <xf numFmtId="0" fontId="30" fillId="0" borderId="10" xfId="333" applyFont="1" applyBorder="1" applyAlignment="1">
      <alignment horizontal="left" vertical="center" wrapText="1"/>
    </xf>
    <xf numFmtId="0" fontId="30" fillId="0" borderId="0" xfId="333" applyFont="1" applyAlignment="1">
      <alignment horizontal="center" vertical="center" wrapText="1"/>
    </xf>
    <xf numFmtId="2" fontId="30" fillId="0" borderId="0" xfId="333" applyNumberFormat="1" applyFont="1" applyAlignment="1">
      <alignment horizontal="center" vertical="center" wrapText="1"/>
    </xf>
    <xf numFmtId="0" fontId="30" fillId="0" borderId="10" xfId="333" applyFont="1" applyBorder="1" applyAlignment="1">
      <alignment horizontal="center" vertical="center" wrapText="1"/>
    </xf>
    <xf numFmtId="0" fontId="30" fillId="0" borderId="0" xfId="333" applyFont="1" applyBorder="1" applyAlignment="1">
      <alignment horizontal="center" vertical="center" wrapText="1"/>
    </xf>
    <xf numFmtId="2" fontId="30" fillId="0" borderId="0" xfId="333" applyNumberFormat="1" applyFont="1" applyBorder="1" applyAlignment="1">
      <alignment horizontal="center" vertical="center" wrapText="1"/>
    </xf>
    <xf numFmtId="0" fontId="30" fillId="0" borderId="10" xfId="333" applyFont="1" applyFill="1" applyBorder="1" applyAlignment="1">
      <alignment horizontal="center" vertical="center" wrapText="1"/>
    </xf>
    <xf numFmtId="0" fontId="30" fillId="0" borderId="0" xfId="333" applyFont="1" applyAlignment="1">
      <alignment horizontal="center" vertical="center" wrapText="1"/>
    </xf>
    <xf numFmtId="0" fontId="30" fillId="0" borderId="10" xfId="333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/>
    </xf>
    <xf numFmtId="0" fontId="30" fillId="0" borderId="15" xfId="333" applyFont="1" applyBorder="1" applyAlignment="1">
      <alignment horizontal="center" vertical="center" wrapText="1"/>
    </xf>
    <xf numFmtId="2" fontId="0" fillId="0" borderId="0" xfId="0" applyNumberFormat="1"/>
    <xf numFmtId="0" fontId="30" fillId="0" borderId="10" xfId="0" applyFont="1" applyBorder="1" applyAlignment="1">
      <alignment horizontal="center" vertical="center" wrapText="1"/>
    </xf>
    <xf numFmtId="0" fontId="0" fillId="0" borderId="0" xfId="0" applyFont="1"/>
    <xf numFmtId="2" fontId="0" fillId="0" borderId="10" xfId="0" applyNumberFormat="1" applyFont="1" applyBorder="1"/>
    <xf numFmtId="0" fontId="36" fillId="0" borderId="10" xfId="262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" fontId="31" fillId="0" borderId="10" xfId="333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/>
    <xf numFmtId="0" fontId="0" fillId="0" borderId="11" xfId="0" applyFont="1" applyBorder="1"/>
    <xf numFmtId="2" fontId="30" fillId="0" borderId="0" xfId="333" applyNumberFormat="1" applyFont="1" applyAlignment="1">
      <alignment horizontal="center" vertical="center" wrapText="1"/>
    </xf>
    <xf numFmtId="165" fontId="38" fillId="0" borderId="10" xfId="333" applyNumberFormat="1" applyFont="1" applyBorder="1" applyAlignment="1">
      <alignment horizontal="center" vertical="center" wrapText="1"/>
    </xf>
    <xf numFmtId="4" fontId="38" fillId="0" borderId="10" xfId="333" applyNumberFormat="1" applyFont="1" applyFill="1" applyBorder="1" applyAlignment="1">
      <alignment horizontal="center" vertical="center" wrapText="1"/>
    </xf>
    <xf numFmtId="0" fontId="38" fillId="0" borderId="10" xfId="333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 shrinkToFit="1"/>
    </xf>
    <xf numFmtId="0" fontId="22" fillId="0" borderId="0" xfId="0" applyFont="1" applyAlignment="1">
      <alignment horizontal="center" vertical="top" wrapText="1" shrinkToFit="1"/>
    </xf>
    <xf numFmtId="0" fontId="25" fillId="0" borderId="0" xfId="0" applyFont="1" applyAlignment="1">
      <alignment horizontal="center" vertical="top" wrapText="1" shrinkToFit="1"/>
    </xf>
    <xf numFmtId="0" fontId="23" fillId="0" borderId="0" xfId="0" applyFont="1" applyAlignment="1">
      <alignment horizontal="left" wrapText="1" shrinkToFit="1"/>
    </xf>
    <xf numFmtId="0" fontId="23" fillId="0" borderId="0" xfId="0" applyFont="1" applyAlignment="1">
      <alignment horizontal="center" wrapText="1" shrinkToFit="1"/>
    </xf>
    <xf numFmtId="0" fontId="30" fillId="0" borderId="0" xfId="333" applyFont="1" applyAlignment="1">
      <alignment horizontal="center" vertical="center" wrapText="1"/>
    </xf>
    <xf numFmtId="0" fontId="30" fillId="0" borderId="0" xfId="333" applyFont="1" applyFill="1" applyAlignment="1">
      <alignment horizontal="center" vertical="center" wrapText="1"/>
    </xf>
    <xf numFmtId="2" fontId="30" fillId="0" borderId="0" xfId="333" applyNumberFormat="1" applyFont="1" applyAlignment="1">
      <alignment horizontal="center" vertical="center" wrapText="1"/>
    </xf>
    <xf numFmtId="0" fontId="30" fillId="0" borderId="10" xfId="333" applyFont="1" applyBorder="1" applyAlignment="1">
      <alignment horizontal="center" vertical="center" wrapText="1"/>
    </xf>
    <xf numFmtId="0" fontId="30" fillId="0" borderId="0" xfId="333" applyFont="1" applyAlignment="1">
      <alignment horizontal="left" vertical="center" wrapText="1"/>
    </xf>
    <xf numFmtId="0" fontId="30" fillId="0" borderId="12" xfId="333" applyFont="1" applyBorder="1" applyAlignment="1">
      <alignment horizontal="center" vertical="center" wrapText="1"/>
    </xf>
    <xf numFmtId="0" fontId="30" fillId="0" borderId="13" xfId="333" applyFont="1" applyBorder="1" applyAlignment="1">
      <alignment horizontal="center" vertical="center" wrapText="1"/>
    </xf>
    <xf numFmtId="0" fontId="30" fillId="0" borderId="14" xfId="333" applyFont="1" applyBorder="1" applyAlignment="1">
      <alignment horizontal="center" vertical="center" wrapText="1"/>
    </xf>
    <xf numFmtId="0" fontId="30" fillId="0" borderId="12" xfId="333" applyFont="1" applyFill="1" applyBorder="1" applyAlignment="1">
      <alignment horizontal="center" vertical="center" wrapText="1"/>
    </xf>
    <xf numFmtId="0" fontId="30" fillId="0" borderId="13" xfId="333" applyFont="1" applyFill="1" applyBorder="1" applyAlignment="1">
      <alignment horizontal="center" vertical="center" wrapText="1"/>
    </xf>
    <xf numFmtId="0" fontId="30" fillId="0" borderId="14" xfId="333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right" vertical="center"/>
    </xf>
    <xf numFmtId="0" fontId="35" fillId="0" borderId="13" xfId="0" applyFont="1" applyBorder="1" applyAlignment="1">
      <alignment horizontal="right" vertical="center"/>
    </xf>
    <xf numFmtId="2" fontId="30" fillId="0" borderId="10" xfId="333" applyNumberFormat="1" applyFont="1" applyFill="1" applyBorder="1" applyAlignment="1">
      <alignment horizontal="center" vertical="center" wrapText="1"/>
    </xf>
    <xf numFmtId="2" fontId="32" fillId="0" borderId="10" xfId="333" applyNumberFormat="1" applyFont="1" applyFill="1" applyBorder="1" applyAlignment="1">
      <alignment horizontal="center" vertical="center" wrapText="1"/>
    </xf>
  </cellXfs>
  <cellStyles count="334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4 2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2 2" xfId="8" xr:uid="{00000000-0005-0000-0000-000007000000}"/>
    <cellStyle name="20% - Accent2 3" xfId="9" xr:uid="{00000000-0005-0000-0000-000008000000}"/>
    <cellStyle name="20% - Accent2 4" xfId="10" xr:uid="{00000000-0005-0000-0000-000009000000}"/>
    <cellStyle name="20% - Accent2 4 2" xfId="11" xr:uid="{00000000-0005-0000-0000-00000A000000}"/>
    <cellStyle name="20% - Accent2 5" xfId="12" xr:uid="{00000000-0005-0000-0000-00000B000000}"/>
    <cellStyle name="20% - Accent2 6" xfId="13" xr:uid="{00000000-0005-0000-0000-00000C000000}"/>
    <cellStyle name="20% - Accent2 7" xfId="14" xr:uid="{00000000-0005-0000-0000-00000D000000}"/>
    <cellStyle name="20% - Accent3 2" xfId="15" xr:uid="{00000000-0005-0000-0000-00000E000000}"/>
    <cellStyle name="20% - Accent3 3" xfId="16" xr:uid="{00000000-0005-0000-0000-00000F000000}"/>
    <cellStyle name="20% - Accent3 4" xfId="17" xr:uid="{00000000-0005-0000-0000-000010000000}"/>
    <cellStyle name="20% - Accent3 4 2" xfId="18" xr:uid="{00000000-0005-0000-0000-000011000000}"/>
    <cellStyle name="20% - Accent3 5" xfId="19" xr:uid="{00000000-0005-0000-0000-000012000000}"/>
    <cellStyle name="20% - Accent3 6" xfId="20" xr:uid="{00000000-0005-0000-0000-000013000000}"/>
    <cellStyle name="20% - Accent3 7" xfId="21" xr:uid="{00000000-0005-0000-0000-000014000000}"/>
    <cellStyle name="20% - Accent4 2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4 4 2" xfId="25" xr:uid="{00000000-0005-0000-0000-000018000000}"/>
    <cellStyle name="20% - Accent4 5" xfId="26" xr:uid="{00000000-0005-0000-0000-000019000000}"/>
    <cellStyle name="20% - Accent4 6" xfId="27" xr:uid="{00000000-0005-0000-0000-00001A000000}"/>
    <cellStyle name="20% - Accent4 7" xfId="28" xr:uid="{00000000-0005-0000-0000-00001B000000}"/>
    <cellStyle name="20% - Accent5 2" xfId="29" xr:uid="{00000000-0005-0000-0000-00001C000000}"/>
    <cellStyle name="20% - Accent5 3" xfId="30" xr:uid="{00000000-0005-0000-0000-00001D000000}"/>
    <cellStyle name="20% - Accent5 4" xfId="31" xr:uid="{00000000-0005-0000-0000-00001E000000}"/>
    <cellStyle name="20% - Accent5 4 2" xfId="32" xr:uid="{00000000-0005-0000-0000-00001F000000}"/>
    <cellStyle name="20% - Accent5 5" xfId="33" xr:uid="{00000000-0005-0000-0000-000020000000}"/>
    <cellStyle name="20% - Accent5 6" xfId="34" xr:uid="{00000000-0005-0000-0000-000021000000}"/>
    <cellStyle name="20% - Accent5 7" xfId="35" xr:uid="{00000000-0005-0000-0000-000022000000}"/>
    <cellStyle name="20% - Accent6 2" xfId="36" xr:uid="{00000000-0005-0000-0000-000023000000}"/>
    <cellStyle name="20% - Accent6 3" xfId="37" xr:uid="{00000000-0005-0000-0000-000024000000}"/>
    <cellStyle name="20% - Accent6 4" xfId="38" xr:uid="{00000000-0005-0000-0000-000025000000}"/>
    <cellStyle name="20% - Accent6 4 2" xfId="39" xr:uid="{00000000-0005-0000-0000-000026000000}"/>
    <cellStyle name="20% - Accent6 5" xfId="40" xr:uid="{00000000-0005-0000-0000-000027000000}"/>
    <cellStyle name="20% - Accent6 6" xfId="41" xr:uid="{00000000-0005-0000-0000-000028000000}"/>
    <cellStyle name="20% - Accent6 7" xfId="42" xr:uid="{00000000-0005-0000-0000-000029000000}"/>
    <cellStyle name="40% - Accent1 2" xfId="43" xr:uid="{00000000-0005-0000-0000-00002A000000}"/>
    <cellStyle name="40% - Accent1 3" xfId="44" xr:uid="{00000000-0005-0000-0000-00002B000000}"/>
    <cellStyle name="40% - Accent1 4" xfId="45" xr:uid="{00000000-0005-0000-0000-00002C000000}"/>
    <cellStyle name="40% - Accent1 4 2" xfId="46" xr:uid="{00000000-0005-0000-0000-00002D000000}"/>
    <cellStyle name="40% - Accent1 5" xfId="47" xr:uid="{00000000-0005-0000-0000-00002E000000}"/>
    <cellStyle name="40% - Accent1 6" xfId="48" xr:uid="{00000000-0005-0000-0000-00002F000000}"/>
    <cellStyle name="40% - Accent1 7" xfId="49" xr:uid="{00000000-0005-0000-0000-000030000000}"/>
    <cellStyle name="40% - Accent2 2" xfId="50" xr:uid="{00000000-0005-0000-0000-000031000000}"/>
    <cellStyle name="40% - Accent2 3" xfId="51" xr:uid="{00000000-0005-0000-0000-000032000000}"/>
    <cellStyle name="40% - Accent2 4" xfId="52" xr:uid="{00000000-0005-0000-0000-000033000000}"/>
    <cellStyle name="40% - Accent2 4 2" xfId="53" xr:uid="{00000000-0005-0000-0000-000034000000}"/>
    <cellStyle name="40% - Accent2 5" xfId="54" xr:uid="{00000000-0005-0000-0000-000035000000}"/>
    <cellStyle name="40% - Accent2 6" xfId="55" xr:uid="{00000000-0005-0000-0000-000036000000}"/>
    <cellStyle name="40% - Accent2 7" xfId="56" xr:uid="{00000000-0005-0000-0000-000037000000}"/>
    <cellStyle name="40% - Accent3 2" xfId="57" xr:uid="{00000000-0005-0000-0000-000038000000}"/>
    <cellStyle name="40% - Accent3 3" xfId="58" xr:uid="{00000000-0005-0000-0000-000039000000}"/>
    <cellStyle name="40% - Accent3 4" xfId="59" xr:uid="{00000000-0005-0000-0000-00003A000000}"/>
    <cellStyle name="40% - Accent3 4 2" xfId="60" xr:uid="{00000000-0005-0000-0000-00003B000000}"/>
    <cellStyle name="40% - Accent3 5" xfId="61" xr:uid="{00000000-0005-0000-0000-00003C000000}"/>
    <cellStyle name="40% - Accent3 6" xfId="62" xr:uid="{00000000-0005-0000-0000-00003D000000}"/>
    <cellStyle name="40% - Accent3 7" xfId="63" xr:uid="{00000000-0005-0000-0000-00003E000000}"/>
    <cellStyle name="40% - Accent4 2" xfId="64" xr:uid="{00000000-0005-0000-0000-00003F000000}"/>
    <cellStyle name="40% - Accent4 3" xfId="65" xr:uid="{00000000-0005-0000-0000-000040000000}"/>
    <cellStyle name="40% - Accent4 4" xfId="66" xr:uid="{00000000-0005-0000-0000-000041000000}"/>
    <cellStyle name="40% - Accent4 4 2" xfId="67" xr:uid="{00000000-0005-0000-0000-000042000000}"/>
    <cellStyle name="40% - Accent4 5" xfId="68" xr:uid="{00000000-0005-0000-0000-000043000000}"/>
    <cellStyle name="40% - Accent4 6" xfId="69" xr:uid="{00000000-0005-0000-0000-000044000000}"/>
    <cellStyle name="40% - Accent4 7" xfId="70" xr:uid="{00000000-0005-0000-0000-000045000000}"/>
    <cellStyle name="40% - Accent5 2" xfId="71" xr:uid="{00000000-0005-0000-0000-000046000000}"/>
    <cellStyle name="40% - Accent5 3" xfId="72" xr:uid="{00000000-0005-0000-0000-000047000000}"/>
    <cellStyle name="40% - Accent5 4" xfId="73" xr:uid="{00000000-0005-0000-0000-000048000000}"/>
    <cellStyle name="40% - Accent5 4 2" xfId="74" xr:uid="{00000000-0005-0000-0000-000049000000}"/>
    <cellStyle name="40% - Accent5 5" xfId="75" xr:uid="{00000000-0005-0000-0000-00004A000000}"/>
    <cellStyle name="40% - Accent5 6" xfId="76" xr:uid="{00000000-0005-0000-0000-00004B000000}"/>
    <cellStyle name="40% - Accent5 7" xfId="77" xr:uid="{00000000-0005-0000-0000-00004C000000}"/>
    <cellStyle name="40% - Accent6 2" xfId="78" xr:uid="{00000000-0005-0000-0000-00004D000000}"/>
    <cellStyle name="40% - Accent6 3" xfId="79" xr:uid="{00000000-0005-0000-0000-00004E000000}"/>
    <cellStyle name="40% - Accent6 4" xfId="80" xr:uid="{00000000-0005-0000-0000-00004F000000}"/>
    <cellStyle name="40% - Accent6 4 2" xfId="81" xr:uid="{00000000-0005-0000-0000-000050000000}"/>
    <cellStyle name="40% - Accent6 5" xfId="82" xr:uid="{00000000-0005-0000-0000-000051000000}"/>
    <cellStyle name="40% - Accent6 6" xfId="83" xr:uid="{00000000-0005-0000-0000-000052000000}"/>
    <cellStyle name="40% - Accent6 7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1 4" xfId="87" xr:uid="{00000000-0005-0000-0000-000056000000}"/>
    <cellStyle name="60% - Accent1 4 2" xfId="88" xr:uid="{00000000-0005-0000-0000-000057000000}"/>
    <cellStyle name="60% - Accent1 5" xfId="89" xr:uid="{00000000-0005-0000-0000-000058000000}"/>
    <cellStyle name="60% - Accent1 6" xfId="90" xr:uid="{00000000-0005-0000-0000-000059000000}"/>
    <cellStyle name="60% - Accent1 7" xfId="91" xr:uid="{00000000-0005-0000-0000-00005A000000}"/>
    <cellStyle name="60% - Accent2 2" xfId="92" xr:uid="{00000000-0005-0000-0000-00005B000000}"/>
    <cellStyle name="60% - Accent2 3" xfId="93" xr:uid="{00000000-0005-0000-0000-00005C000000}"/>
    <cellStyle name="60% - Accent2 4" xfId="94" xr:uid="{00000000-0005-0000-0000-00005D000000}"/>
    <cellStyle name="60% - Accent2 4 2" xfId="95" xr:uid="{00000000-0005-0000-0000-00005E000000}"/>
    <cellStyle name="60% - Accent2 5" xfId="96" xr:uid="{00000000-0005-0000-0000-00005F000000}"/>
    <cellStyle name="60% - Accent2 6" xfId="97" xr:uid="{00000000-0005-0000-0000-000060000000}"/>
    <cellStyle name="60% - Accent2 7" xfId="98" xr:uid="{00000000-0005-0000-0000-000061000000}"/>
    <cellStyle name="60% - Accent3 2" xfId="99" xr:uid="{00000000-0005-0000-0000-000062000000}"/>
    <cellStyle name="60% - Accent3 3" xfId="100" xr:uid="{00000000-0005-0000-0000-000063000000}"/>
    <cellStyle name="60% - Accent3 4" xfId="101" xr:uid="{00000000-0005-0000-0000-000064000000}"/>
    <cellStyle name="60% - Accent3 4 2" xfId="102" xr:uid="{00000000-0005-0000-0000-000065000000}"/>
    <cellStyle name="60% - Accent3 5" xfId="103" xr:uid="{00000000-0005-0000-0000-000066000000}"/>
    <cellStyle name="60% - Accent3 6" xfId="104" xr:uid="{00000000-0005-0000-0000-000067000000}"/>
    <cellStyle name="60% - Accent3 7" xfId="105" xr:uid="{00000000-0005-0000-0000-000068000000}"/>
    <cellStyle name="60% - Accent4 2" xfId="106" xr:uid="{00000000-0005-0000-0000-000069000000}"/>
    <cellStyle name="60% - Accent4 3" xfId="107" xr:uid="{00000000-0005-0000-0000-00006A000000}"/>
    <cellStyle name="60% - Accent4 4" xfId="108" xr:uid="{00000000-0005-0000-0000-00006B000000}"/>
    <cellStyle name="60% - Accent4 4 2" xfId="109" xr:uid="{00000000-0005-0000-0000-00006C000000}"/>
    <cellStyle name="60% - Accent4 5" xfId="110" xr:uid="{00000000-0005-0000-0000-00006D000000}"/>
    <cellStyle name="60% - Accent4 6" xfId="111" xr:uid="{00000000-0005-0000-0000-00006E000000}"/>
    <cellStyle name="60% - Accent4 7" xfId="112" xr:uid="{00000000-0005-0000-0000-00006F000000}"/>
    <cellStyle name="60% - Accent5 2" xfId="113" xr:uid="{00000000-0005-0000-0000-000070000000}"/>
    <cellStyle name="60% - Accent5 3" xfId="114" xr:uid="{00000000-0005-0000-0000-000071000000}"/>
    <cellStyle name="60% - Accent5 4" xfId="115" xr:uid="{00000000-0005-0000-0000-000072000000}"/>
    <cellStyle name="60% - Accent5 4 2" xfId="116" xr:uid="{00000000-0005-0000-0000-000073000000}"/>
    <cellStyle name="60% - Accent5 5" xfId="117" xr:uid="{00000000-0005-0000-0000-000074000000}"/>
    <cellStyle name="60% - Accent5 6" xfId="118" xr:uid="{00000000-0005-0000-0000-000075000000}"/>
    <cellStyle name="60% - Accent5 7" xfId="119" xr:uid="{00000000-0005-0000-0000-000076000000}"/>
    <cellStyle name="60% - Accent6 2" xfId="120" xr:uid="{00000000-0005-0000-0000-000077000000}"/>
    <cellStyle name="60% - Accent6 3" xfId="121" xr:uid="{00000000-0005-0000-0000-000078000000}"/>
    <cellStyle name="60% - Accent6 4" xfId="122" xr:uid="{00000000-0005-0000-0000-000079000000}"/>
    <cellStyle name="60% - Accent6 4 2" xfId="123" xr:uid="{00000000-0005-0000-0000-00007A000000}"/>
    <cellStyle name="60% - Accent6 5" xfId="124" xr:uid="{00000000-0005-0000-0000-00007B000000}"/>
    <cellStyle name="60% - Accent6 6" xfId="125" xr:uid="{00000000-0005-0000-0000-00007C000000}"/>
    <cellStyle name="60% - Accent6 7" xfId="126" xr:uid="{00000000-0005-0000-0000-00007D000000}"/>
    <cellStyle name="Accent1 2" xfId="127" xr:uid="{00000000-0005-0000-0000-00007E000000}"/>
    <cellStyle name="Accent1 3" xfId="128" xr:uid="{00000000-0005-0000-0000-00007F000000}"/>
    <cellStyle name="Accent1 4" xfId="129" xr:uid="{00000000-0005-0000-0000-000080000000}"/>
    <cellStyle name="Accent1 4 2" xfId="130" xr:uid="{00000000-0005-0000-0000-000081000000}"/>
    <cellStyle name="Accent1 5" xfId="131" xr:uid="{00000000-0005-0000-0000-000082000000}"/>
    <cellStyle name="Accent1 6" xfId="132" xr:uid="{00000000-0005-0000-0000-000083000000}"/>
    <cellStyle name="Accent1 7" xfId="133" xr:uid="{00000000-0005-0000-0000-000084000000}"/>
    <cellStyle name="Accent2 2" xfId="134" xr:uid="{00000000-0005-0000-0000-000085000000}"/>
    <cellStyle name="Accent2 3" xfId="135" xr:uid="{00000000-0005-0000-0000-000086000000}"/>
    <cellStyle name="Accent2 4" xfId="136" xr:uid="{00000000-0005-0000-0000-000087000000}"/>
    <cellStyle name="Accent2 4 2" xfId="137" xr:uid="{00000000-0005-0000-0000-000088000000}"/>
    <cellStyle name="Accent2 5" xfId="138" xr:uid="{00000000-0005-0000-0000-000089000000}"/>
    <cellStyle name="Accent2 6" xfId="139" xr:uid="{00000000-0005-0000-0000-00008A000000}"/>
    <cellStyle name="Accent2 7" xfId="140" xr:uid="{00000000-0005-0000-0000-00008B000000}"/>
    <cellStyle name="Accent3 2" xfId="141" xr:uid="{00000000-0005-0000-0000-00008C000000}"/>
    <cellStyle name="Accent3 3" xfId="142" xr:uid="{00000000-0005-0000-0000-00008D000000}"/>
    <cellStyle name="Accent3 4" xfId="143" xr:uid="{00000000-0005-0000-0000-00008E000000}"/>
    <cellStyle name="Accent3 4 2" xfId="144" xr:uid="{00000000-0005-0000-0000-00008F000000}"/>
    <cellStyle name="Accent3 5" xfId="145" xr:uid="{00000000-0005-0000-0000-000090000000}"/>
    <cellStyle name="Accent3 6" xfId="146" xr:uid="{00000000-0005-0000-0000-000091000000}"/>
    <cellStyle name="Accent3 7" xfId="147" xr:uid="{00000000-0005-0000-0000-000092000000}"/>
    <cellStyle name="Accent4 2" xfId="148" xr:uid="{00000000-0005-0000-0000-000093000000}"/>
    <cellStyle name="Accent4 3" xfId="149" xr:uid="{00000000-0005-0000-0000-000094000000}"/>
    <cellStyle name="Accent4 4" xfId="150" xr:uid="{00000000-0005-0000-0000-000095000000}"/>
    <cellStyle name="Accent4 4 2" xfId="151" xr:uid="{00000000-0005-0000-0000-000096000000}"/>
    <cellStyle name="Accent4 5" xfId="152" xr:uid="{00000000-0005-0000-0000-000097000000}"/>
    <cellStyle name="Accent4 6" xfId="153" xr:uid="{00000000-0005-0000-0000-000098000000}"/>
    <cellStyle name="Accent4 7" xfId="154" xr:uid="{00000000-0005-0000-0000-000099000000}"/>
    <cellStyle name="Accent5 2" xfId="155" xr:uid="{00000000-0005-0000-0000-00009A000000}"/>
    <cellStyle name="Accent5 3" xfId="156" xr:uid="{00000000-0005-0000-0000-00009B000000}"/>
    <cellStyle name="Accent5 4" xfId="157" xr:uid="{00000000-0005-0000-0000-00009C000000}"/>
    <cellStyle name="Accent5 4 2" xfId="158" xr:uid="{00000000-0005-0000-0000-00009D000000}"/>
    <cellStyle name="Accent5 5" xfId="159" xr:uid="{00000000-0005-0000-0000-00009E000000}"/>
    <cellStyle name="Accent5 6" xfId="160" xr:uid="{00000000-0005-0000-0000-00009F000000}"/>
    <cellStyle name="Accent5 7" xfId="161" xr:uid="{00000000-0005-0000-0000-0000A0000000}"/>
    <cellStyle name="Accent6 2" xfId="162" xr:uid="{00000000-0005-0000-0000-0000A1000000}"/>
    <cellStyle name="Accent6 3" xfId="163" xr:uid="{00000000-0005-0000-0000-0000A2000000}"/>
    <cellStyle name="Accent6 4" xfId="164" xr:uid="{00000000-0005-0000-0000-0000A3000000}"/>
    <cellStyle name="Accent6 4 2" xfId="165" xr:uid="{00000000-0005-0000-0000-0000A4000000}"/>
    <cellStyle name="Accent6 5" xfId="166" xr:uid="{00000000-0005-0000-0000-0000A5000000}"/>
    <cellStyle name="Accent6 6" xfId="167" xr:uid="{00000000-0005-0000-0000-0000A6000000}"/>
    <cellStyle name="Accent6 7" xfId="168" xr:uid="{00000000-0005-0000-0000-0000A7000000}"/>
    <cellStyle name="Bad 2" xfId="169" xr:uid="{00000000-0005-0000-0000-0000A8000000}"/>
    <cellStyle name="Bad 3" xfId="170" xr:uid="{00000000-0005-0000-0000-0000A9000000}"/>
    <cellStyle name="Bad 4" xfId="171" xr:uid="{00000000-0005-0000-0000-0000AA000000}"/>
    <cellStyle name="Bad 4 2" xfId="172" xr:uid="{00000000-0005-0000-0000-0000AB000000}"/>
    <cellStyle name="Bad 5" xfId="173" xr:uid="{00000000-0005-0000-0000-0000AC000000}"/>
    <cellStyle name="Bad 6" xfId="174" xr:uid="{00000000-0005-0000-0000-0000AD000000}"/>
    <cellStyle name="Bad 7" xfId="175" xr:uid="{00000000-0005-0000-0000-0000AE000000}"/>
    <cellStyle name="Calculation 2" xfId="176" xr:uid="{00000000-0005-0000-0000-0000AF000000}"/>
    <cellStyle name="Calculation 3" xfId="177" xr:uid="{00000000-0005-0000-0000-0000B0000000}"/>
    <cellStyle name="Calculation 4" xfId="178" xr:uid="{00000000-0005-0000-0000-0000B1000000}"/>
    <cellStyle name="Calculation 4 2" xfId="179" xr:uid="{00000000-0005-0000-0000-0000B2000000}"/>
    <cellStyle name="Calculation 4_SAN2009-IIIxlsx" xfId="180" xr:uid="{00000000-0005-0000-0000-0000B3000000}"/>
    <cellStyle name="Calculation 5" xfId="181" xr:uid="{00000000-0005-0000-0000-0000B4000000}"/>
    <cellStyle name="Calculation 6" xfId="182" xr:uid="{00000000-0005-0000-0000-0000B5000000}"/>
    <cellStyle name="Calculation 7" xfId="183" xr:uid="{00000000-0005-0000-0000-0000B6000000}"/>
    <cellStyle name="Check Cell 2" xfId="184" xr:uid="{00000000-0005-0000-0000-0000B7000000}"/>
    <cellStyle name="Check Cell 3" xfId="185" xr:uid="{00000000-0005-0000-0000-0000B8000000}"/>
    <cellStyle name="Check Cell 4" xfId="186" xr:uid="{00000000-0005-0000-0000-0000B9000000}"/>
    <cellStyle name="Check Cell 4 2" xfId="187" xr:uid="{00000000-0005-0000-0000-0000BA000000}"/>
    <cellStyle name="Check Cell 4_SAN2009-IIIxlsx" xfId="188" xr:uid="{00000000-0005-0000-0000-0000BB000000}"/>
    <cellStyle name="Check Cell 5" xfId="189" xr:uid="{00000000-0005-0000-0000-0000BC000000}"/>
    <cellStyle name="Check Cell 6" xfId="190" xr:uid="{00000000-0005-0000-0000-0000BD000000}"/>
    <cellStyle name="Check Cell 7" xfId="191" xr:uid="{00000000-0005-0000-0000-0000BE000000}"/>
    <cellStyle name="Comma 2" xfId="192" xr:uid="{00000000-0005-0000-0000-0000BF000000}"/>
    <cellStyle name="Comma 3" xfId="193" xr:uid="{00000000-0005-0000-0000-0000C0000000}"/>
    <cellStyle name="Explanatory Text 2" xfId="194" xr:uid="{00000000-0005-0000-0000-0000C1000000}"/>
    <cellStyle name="Explanatory Text 3" xfId="195" xr:uid="{00000000-0005-0000-0000-0000C2000000}"/>
    <cellStyle name="Explanatory Text 4" xfId="196" xr:uid="{00000000-0005-0000-0000-0000C3000000}"/>
    <cellStyle name="Explanatory Text 4 2" xfId="197" xr:uid="{00000000-0005-0000-0000-0000C4000000}"/>
    <cellStyle name="Explanatory Text 5" xfId="198" xr:uid="{00000000-0005-0000-0000-0000C5000000}"/>
    <cellStyle name="Explanatory Text 6" xfId="199" xr:uid="{00000000-0005-0000-0000-0000C6000000}"/>
    <cellStyle name="Explanatory Text 7" xfId="200" xr:uid="{00000000-0005-0000-0000-0000C7000000}"/>
    <cellStyle name="Good 2" xfId="201" xr:uid="{00000000-0005-0000-0000-0000C8000000}"/>
    <cellStyle name="Good 3" xfId="202" xr:uid="{00000000-0005-0000-0000-0000C9000000}"/>
    <cellStyle name="Good 4" xfId="203" xr:uid="{00000000-0005-0000-0000-0000CA000000}"/>
    <cellStyle name="Good 4 2" xfId="204" xr:uid="{00000000-0005-0000-0000-0000CB000000}"/>
    <cellStyle name="Good 5" xfId="205" xr:uid="{00000000-0005-0000-0000-0000CC000000}"/>
    <cellStyle name="Good 6" xfId="206" xr:uid="{00000000-0005-0000-0000-0000CD000000}"/>
    <cellStyle name="Good 7" xfId="207" xr:uid="{00000000-0005-0000-0000-0000CE000000}"/>
    <cellStyle name="Heading 1 2" xfId="208" xr:uid="{00000000-0005-0000-0000-0000CF000000}"/>
    <cellStyle name="Heading 1 3" xfId="209" xr:uid="{00000000-0005-0000-0000-0000D0000000}"/>
    <cellStyle name="Heading 1 4" xfId="210" xr:uid="{00000000-0005-0000-0000-0000D1000000}"/>
    <cellStyle name="Heading 1 4 2" xfId="211" xr:uid="{00000000-0005-0000-0000-0000D2000000}"/>
    <cellStyle name="Heading 1 4_SAN2009-IIIxlsx" xfId="212" xr:uid="{00000000-0005-0000-0000-0000D3000000}"/>
    <cellStyle name="Heading 1 5" xfId="213" xr:uid="{00000000-0005-0000-0000-0000D4000000}"/>
    <cellStyle name="Heading 1 6" xfId="214" xr:uid="{00000000-0005-0000-0000-0000D5000000}"/>
    <cellStyle name="Heading 1 7" xfId="215" xr:uid="{00000000-0005-0000-0000-0000D6000000}"/>
    <cellStyle name="Heading 2 2" xfId="216" xr:uid="{00000000-0005-0000-0000-0000D7000000}"/>
    <cellStyle name="Heading 2 3" xfId="217" xr:uid="{00000000-0005-0000-0000-0000D8000000}"/>
    <cellStyle name="Heading 2 4" xfId="218" xr:uid="{00000000-0005-0000-0000-0000D9000000}"/>
    <cellStyle name="Heading 2 4 2" xfId="219" xr:uid="{00000000-0005-0000-0000-0000DA000000}"/>
    <cellStyle name="Heading 2 4_SAN2009-IIIxlsx" xfId="220" xr:uid="{00000000-0005-0000-0000-0000DB000000}"/>
    <cellStyle name="Heading 2 5" xfId="221" xr:uid="{00000000-0005-0000-0000-0000DC000000}"/>
    <cellStyle name="Heading 2 6" xfId="222" xr:uid="{00000000-0005-0000-0000-0000DD000000}"/>
    <cellStyle name="Heading 2 7" xfId="223" xr:uid="{00000000-0005-0000-0000-0000DE000000}"/>
    <cellStyle name="Heading 3 2" xfId="224" xr:uid="{00000000-0005-0000-0000-0000DF000000}"/>
    <cellStyle name="Heading 3 3" xfId="225" xr:uid="{00000000-0005-0000-0000-0000E0000000}"/>
    <cellStyle name="Heading 3 4" xfId="226" xr:uid="{00000000-0005-0000-0000-0000E1000000}"/>
    <cellStyle name="Heading 3 4 2" xfId="227" xr:uid="{00000000-0005-0000-0000-0000E2000000}"/>
    <cellStyle name="Heading 3 4_SAN2009-IIIxlsx" xfId="228" xr:uid="{00000000-0005-0000-0000-0000E3000000}"/>
    <cellStyle name="Heading 3 5" xfId="229" xr:uid="{00000000-0005-0000-0000-0000E4000000}"/>
    <cellStyle name="Heading 3 6" xfId="230" xr:uid="{00000000-0005-0000-0000-0000E5000000}"/>
    <cellStyle name="Heading 3 7" xfId="231" xr:uid="{00000000-0005-0000-0000-0000E6000000}"/>
    <cellStyle name="Heading 4 2" xfId="232" xr:uid="{00000000-0005-0000-0000-0000E7000000}"/>
    <cellStyle name="Heading 4 3" xfId="233" xr:uid="{00000000-0005-0000-0000-0000E8000000}"/>
    <cellStyle name="Heading 4 4" xfId="234" xr:uid="{00000000-0005-0000-0000-0000E9000000}"/>
    <cellStyle name="Heading 4 4 2" xfId="235" xr:uid="{00000000-0005-0000-0000-0000EA000000}"/>
    <cellStyle name="Heading 4 5" xfId="236" xr:uid="{00000000-0005-0000-0000-0000EB000000}"/>
    <cellStyle name="Heading 4 6" xfId="237" xr:uid="{00000000-0005-0000-0000-0000EC000000}"/>
    <cellStyle name="Heading 4 7" xfId="238" xr:uid="{00000000-0005-0000-0000-0000ED000000}"/>
    <cellStyle name="Input 2" xfId="239" xr:uid="{00000000-0005-0000-0000-0000EE000000}"/>
    <cellStyle name="Input 3" xfId="240" xr:uid="{00000000-0005-0000-0000-0000EF000000}"/>
    <cellStyle name="Input 4" xfId="241" xr:uid="{00000000-0005-0000-0000-0000F0000000}"/>
    <cellStyle name="Input 4 2" xfId="242" xr:uid="{00000000-0005-0000-0000-0000F1000000}"/>
    <cellStyle name="Input 4_SAN2009-IIIxlsx" xfId="243" xr:uid="{00000000-0005-0000-0000-0000F2000000}"/>
    <cellStyle name="Input 5" xfId="244" xr:uid="{00000000-0005-0000-0000-0000F3000000}"/>
    <cellStyle name="Input 6" xfId="245" xr:uid="{00000000-0005-0000-0000-0000F4000000}"/>
    <cellStyle name="Input 7" xfId="246" xr:uid="{00000000-0005-0000-0000-0000F5000000}"/>
    <cellStyle name="Linked Cell 2" xfId="247" xr:uid="{00000000-0005-0000-0000-0000F6000000}"/>
    <cellStyle name="Linked Cell 3" xfId="248" xr:uid="{00000000-0005-0000-0000-0000F7000000}"/>
    <cellStyle name="Linked Cell 4" xfId="249" xr:uid="{00000000-0005-0000-0000-0000F8000000}"/>
    <cellStyle name="Linked Cell 4 2" xfId="250" xr:uid="{00000000-0005-0000-0000-0000F9000000}"/>
    <cellStyle name="Linked Cell 4_SAN2009-IIIxlsx" xfId="251" xr:uid="{00000000-0005-0000-0000-0000FA000000}"/>
    <cellStyle name="Linked Cell 5" xfId="252" xr:uid="{00000000-0005-0000-0000-0000FB000000}"/>
    <cellStyle name="Linked Cell 6" xfId="253" xr:uid="{00000000-0005-0000-0000-0000FC000000}"/>
    <cellStyle name="Linked Cell 7" xfId="254" xr:uid="{00000000-0005-0000-0000-0000FD000000}"/>
    <cellStyle name="Neutral 2" xfId="255" xr:uid="{00000000-0005-0000-0000-0000FE000000}"/>
    <cellStyle name="Neutral 3" xfId="256" xr:uid="{00000000-0005-0000-0000-0000FF000000}"/>
    <cellStyle name="Neutral 4" xfId="257" xr:uid="{00000000-0005-0000-0000-000000010000}"/>
    <cellStyle name="Neutral 4 2" xfId="258" xr:uid="{00000000-0005-0000-0000-000001010000}"/>
    <cellStyle name="Neutral 5" xfId="259" xr:uid="{00000000-0005-0000-0000-000002010000}"/>
    <cellStyle name="Neutral 6" xfId="260" xr:uid="{00000000-0005-0000-0000-000003010000}"/>
    <cellStyle name="Neutral 7" xfId="261" xr:uid="{00000000-0005-0000-0000-000004010000}"/>
    <cellStyle name="Normal" xfId="0" builtinId="0"/>
    <cellStyle name="Normal 10" xfId="262" xr:uid="{00000000-0005-0000-0000-000006010000}"/>
    <cellStyle name="Normal 11" xfId="263" xr:uid="{00000000-0005-0000-0000-000007010000}"/>
    <cellStyle name="Normal 12" xfId="264" xr:uid="{00000000-0005-0000-0000-000008010000}"/>
    <cellStyle name="Normal 13" xfId="265" xr:uid="{00000000-0005-0000-0000-000009010000}"/>
    <cellStyle name="Normal 16" xfId="266" xr:uid="{00000000-0005-0000-0000-00000A010000}"/>
    <cellStyle name="Normal 2" xfId="267" xr:uid="{00000000-0005-0000-0000-00000B010000}"/>
    <cellStyle name="Normal 2 2" xfId="268" xr:uid="{00000000-0005-0000-0000-00000C010000}"/>
    <cellStyle name="Normal 2 2 2" xfId="269" xr:uid="{00000000-0005-0000-0000-00000D010000}"/>
    <cellStyle name="Normal 2 2 3" xfId="270" xr:uid="{00000000-0005-0000-0000-00000E010000}"/>
    <cellStyle name="Normal 2 2 4" xfId="271" xr:uid="{00000000-0005-0000-0000-00000F010000}"/>
    <cellStyle name="Normal 2 2 5" xfId="272" xr:uid="{00000000-0005-0000-0000-000010010000}"/>
    <cellStyle name="Normal 2 2_samsheneblo 2009-II" xfId="273" xr:uid="{00000000-0005-0000-0000-000011010000}"/>
    <cellStyle name="Normal 2 3" xfId="274" xr:uid="{00000000-0005-0000-0000-000012010000}"/>
    <cellStyle name="Normal 2 4" xfId="275" xr:uid="{00000000-0005-0000-0000-000013010000}"/>
    <cellStyle name="Normal 2 5" xfId="276" xr:uid="{00000000-0005-0000-0000-000014010000}"/>
    <cellStyle name="Normal 2 6" xfId="277" xr:uid="{00000000-0005-0000-0000-000015010000}"/>
    <cellStyle name="Normal 2 7" xfId="278" xr:uid="{00000000-0005-0000-0000-000016010000}"/>
    <cellStyle name="Normal 2_samseneblo - 2009" xfId="279" xr:uid="{00000000-0005-0000-0000-000017010000}"/>
    <cellStyle name="Normal 26" xfId="280" xr:uid="{00000000-0005-0000-0000-000018010000}"/>
    <cellStyle name="Normal 27" xfId="281" xr:uid="{00000000-0005-0000-0000-000019010000}"/>
    <cellStyle name="Normal 3" xfId="282" xr:uid="{00000000-0005-0000-0000-00001A010000}"/>
    <cellStyle name="Normal 31" xfId="283" xr:uid="{00000000-0005-0000-0000-00001B010000}"/>
    <cellStyle name="Normal 4" xfId="284" xr:uid="{00000000-0005-0000-0000-00001C010000}"/>
    <cellStyle name="Normal 5" xfId="285" xr:uid="{00000000-0005-0000-0000-00001D010000}"/>
    <cellStyle name="Normal 6" xfId="286" xr:uid="{00000000-0005-0000-0000-00001E010000}"/>
    <cellStyle name="Normal 7" xfId="287" xr:uid="{00000000-0005-0000-0000-00001F010000}"/>
    <cellStyle name="Normal 8" xfId="288" xr:uid="{00000000-0005-0000-0000-000020010000}"/>
    <cellStyle name="Normal 8 2" xfId="289" xr:uid="{00000000-0005-0000-0000-000021010000}"/>
    <cellStyle name="Normal 9" xfId="290" xr:uid="{00000000-0005-0000-0000-000022010000}"/>
    <cellStyle name="Normal 9 2" xfId="291" xr:uid="{00000000-0005-0000-0000-000023010000}"/>
    <cellStyle name="Normal 9 2 2" xfId="292" xr:uid="{00000000-0005-0000-0000-000024010000}"/>
    <cellStyle name="Note 2" xfId="293" xr:uid="{00000000-0005-0000-0000-000025010000}"/>
    <cellStyle name="Note 3" xfId="294" xr:uid="{00000000-0005-0000-0000-000026010000}"/>
    <cellStyle name="Note 4" xfId="295" xr:uid="{00000000-0005-0000-0000-000027010000}"/>
    <cellStyle name="Note 4 2" xfId="296" xr:uid="{00000000-0005-0000-0000-000028010000}"/>
    <cellStyle name="Note 4_SAN2009-IIIxlsx" xfId="297" xr:uid="{00000000-0005-0000-0000-000029010000}"/>
    <cellStyle name="Note 5" xfId="298" xr:uid="{00000000-0005-0000-0000-00002A010000}"/>
    <cellStyle name="Note 6" xfId="299" xr:uid="{00000000-0005-0000-0000-00002B010000}"/>
    <cellStyle name="Note 7" xfId="300" xr:uid="{00000000-0005-0000-0000-00002C010000}"/>
    <cellStyle name="Output 2" xfId="301" xr:uid="{00000000-0005-0000-0000-00002D010000}"/>
    <cellStyle name="Output 3" xfId="302" xr:uid="{00000000-0005-0000-0000-00002E010000}"/>
    <cellStyle name="Output 4" xfId="303" xr:uid="{00000000-0005-0000-0000-00002F010000}"/>
    <cellStyle name="Output 4 2" xfId="304" xr:uid="{00000000-0005-0000-0000-000030010000}"/>
    <cellStyle name="Output 4_SAN2009-IIIxlsx" xfId="305" xr:uid="{00000000-0005-0000-0000-000031010000}"/>
    <cellStyle name="Output 5" xfId="306" xr:uid="{00000000-0005-0000-0000-000032010000}"/>
    <cellStyle name="Output 6" xfId="307" xr:uid="{00000000-0005-0000-0000-000033010000}"/>
    <cellStyle name="Output 7" xfId="308" xr:uid="{00000000-0005-0000-0000-000034010000}"/>
    <cellStyle name="Percent 2" xfId="309" xr:uid="{00000000-0005-0000-0000-000035010000}"/>
    <cellStyle name="Style 1" xfId="310" xr:uid="{00000000-0005-0000-0000-000036010000}"/>
    <cellStyle name="Title 2" xfId="311" xr:uid="{00000000-0005-0000-0000-000037010000}"/>
    <cellStyle name="Title 3" xfId="312" xr:uid="{00000000-0005-0000-0000-000038010000}"/>
    <cellStyle name="Title 4" xfId="313" xr:uid="{00000000-0005-0000-0000-000039010000}"/>
    <cellStyle name="Title 4 2" xfId="314" xr:uid="{00000000-0005-0000-0000-00003A010000}"/>
    <cellStyle name="Title 5" xfId="315" xr:uid="{00000000-0005-0000-0000-00003B010000}"/>
    <cellStyle name="Title 6" xfId="316" xr:uid="{00000000-0005-0000-0000-00003C010000}"/>
    <cellStyle name="Title 7" xfId="317" xr:uid="{00000000-0005-0000-0000-00003D010000}"/>
    <cellStyle name="Total 2" xfId="318" xr:uid="{00000000-0005-0000-0000-00003E010000}"/>
    <cellStyle name="Total 3" xfId="319" xr:uid="{00000000-0005-0000-0000-00003F010000}"/>
    <cellStyle name="Total 4" xfId="320" xr:uid="{00000000-0005-0000-0000-000040010000}"/>
    <cellStyle name="Total 4 2" xfId="321" xr:uid="{00000000-0005-0000-0000-000041010000}"/>
    <cellStyle name="Total 4_SAN2009-IIIxlsx" xfId="322" xr:uid="{00000000-0005-0000-0000-000042010000}"/>
    <cellStyle name="Total 5" xfId="323" xr:uid="{00000000-0005-0000-0000-000043010000}"/>
    <cellStyle name="Total 6" xfId="324" xr:uid="{00000000-0005-0000-0000-000044010000}"/>
    <cellStyle name="Total 7" xfId="325" xr:uid="{00000000-0005-0000-0000-000045010000}"/>
    <cellStyle name="Warning Text 2" xfId="326" xr:uid="{00000000-0005-0000-0000-000046010000}"/>
    <cellStyle name="Warning Text 3" xfId="327" xr:uid="{00000000-0005-0000-0000-000047010000}"/>
    <cellStyle name="Warning Text 4" xfId="328" xr:uid="{00000000-0005-0000-0000-000048010000}"/>
    <cellStyle name="Warning Text 4 2" xfId="329" xr:uid="{00000000-0005-0000-0000-000049010000}"/>
    <cellStyle name="Warning Text 5" xfId="330" xr:uid="{00000000-0005-0000-0000-00004A010000}"/>
    <cellStyle name="Warning Text 6" xfId="331" xr:uid="{00000000-0005-0000-0000-00004B010000}"/>
    <cellStyle name="Warning Text 7" xfId="332" xr:uid="{00000000-0005-0000-0000-00004C010000}"/>
    <cellStyle name="Обычный 2" xfId="333" xr:uid="{00000000-0005-0000-0000-00004D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5"/>
  <sheetViews>
    <sheetView zoomScaleNormal="100" workbookViewId="0">
      <selection activeCell="C7" sqref="C7"/>
    </sheetView>
  </sheetViews>
  <sheetFormatPr defaultColWidth="9.109375" defaultRowHeight="16.2"/>
  <cols>
    <col min="1" max="1" width="4.33203125" style="1" customWidth="1"/>
    <col min="2" max="2" width="30.6640625" style="1" customWidth="1"/>
    <col min="3" max="3" width="63.5546875" style="1" customWidth="1"/>
    <col min="4" max="4" width="21" style="1" customWidth="1"/>
    <col min="5" max="16384" width="9.109375" style="1"/>
  </cols>
  <sheetData>
    <row r="1" spans="1:4" ht="106.5" customHeight="1">
      <c r="A1" s="48"/>
      <c r="B1" s="48"/>
      <c r="C1" s="48"/>
      <c r="D1" s="48"/>
    </row>
    <row r="2" spans="1:4" ht="75" customHeight="1">
      <c r="A2" s="49" t="s">
        <v>26</v>
      </c>
      <c r="B2" s="49"/>
      <c r="C2" s="49"/>
      <c r="D2" s="49"/>
    </row>
    <row r="3" spans="1:4" ht="42.75" customHeight="1">
      <c r="A3" s="50" t="s">
        <v>25</v>
      </c>
      <c r="B3" s="50"/>
      <c r="C3" s="50"/>
      <c r="D3" s="50"/>
    </row>
    <row r="4" spans="1:4" ht="40.799999999999997" customHeight="1">
      <c r="A4" s="51"/>
      <c r="B4" s="51"/>
      <c r="C4" s="51"/>
      <c r="D4" s="51"/>
    </row>
    <row r="5" spans="1:4" ht="58.8" customHeight="1">
      <c r="A5" s="52" t="s">
        <v>44</v>
      </c>
      <c r="B5" s="52"/>
      <c r="C5" s="52"/>
      <c r="D5" s="52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abSelected="1" topLeftCell="A10" zoomScale="80" zoomScaleNormal="80" workbookViewId="0">
      <selection activeCell="C4" sqref="C4:H4"/>
    </sheetView>
  </sheetViews>
  <sheetFormatPr defaultRowHeight="13.2"/>
  <cols>
    <col min="1" max="1" width="5.44140625" customWidth="1"/>
    <col min="2" max="2" width="10.33203125" customWidth="1"/>
    <col min="3" max="3" width="37.109375" customWidth="1"/>
    <col min="5" max="5" width="8.109375" customWidth="1"/>
    <col min="6" max="6" width="12.5546875" customWidth="1"/>
    <col min="8" max="8" width="17" customWidth="1"/>
    <col min="9" max="9" width="15.88671875" customWidth="1"/>
    <col min="10" max="10" width="14.33203125" customWidth="1"/>
  </cols>
  <sheetData>
    <row r="1" spans="1:10" s="23" customFormat="1" ht="22.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10" s="4" customFormat="1" ht="26.25" customHeight="1">
      <c r="A2" s="54" t="s">
        <v>27</v>
      </c>
      <c r="B2" s="54"/>
      <c r="C2" s="54"/>
      <c r="D2" s="54"/>
      <c r="E2" s="54"/>
      <c r="F2" s="54"/>
      <c r="G2" s="54"/>
      <c r="H2" s="54"/>
    </row>
    <row r="3" spans="1:10" s="23" customFormat="1" ht="24" customHeight="1">
      <c r="B3" s="53" t="s">
        <v>1</v>
      </c>
      <c r="C3" s="53"/>
      <c r="D3" s="53"/>
      <c r="E3" s="24">
        <f>H28</f>
        <v>0</v>
      </c>
      <c r="F3" s="55" t="s">
        <v>2</v>
      </c>
      <c r="G3" s="55"/>
      <c r="H3" s="55"/>
    </row>
    <row r="4" spans="1:10" s="23" customFormat="1" ht="21" customHeight="1">
      <c r="A4" s="53" t="s">
        <v>3</v>
      </c>
      <c r="B4" s="53"/>
      <c r="C4" s="57" t="s">
        <v>35</v>
      </c>
      <c r="D4" s="57"/>
      <c r="E4" s="57"/>
      <c r="F4" s="57"/>
      <c r="G4" s="57"/>
      <c r="H4" s="57"/>
    </row>
    <row r="5" spans="1:10" s="23" customFormat="1" ht="47.25" customHeight="1">
      <c r="A5" s="56" t="s">
        <v>4</v>
      </c>
      <c r="B5" s="56" t="s">
        <v>5</v>
      </c>
      <c r="C5" s="56" t="s">
        <v>6</v>
      </c>
      <c r="D5" s="56" t="s">
        <v>7</v>
      </c>
      <c r="E5" s="56" t="s">
        <v>8</v>
      </c>
      <c r="F5" s="56"/>
      <c r="G5" s="56" t="s">
        <v>1</v>
      </c>
      <c r="H5" s="56"/>
    </row>
    <row r="6" spans="1:10" s="23" customFormat="1" ht="82.5" customHeight="1">
      <c r="A6" s="56"/>
      <c r="B6" s="56"/>
      <c r="C6" s="56"/>
      <c r="D6" s="56"/>
      <c r="E6" s="6" t="s">
        <v>7</v>
      </c>
      <c r="F6" s="6" t="s">
        <v>9</v>
      </c>
      <c r="G6" s="25" t="s">
        <v>10</v>
      </c>
      <c r="H6" s="7" t="s">
        <v>11</v>
      </c>
    </row>
    <row r="7" spans="1:10" s="23" customFormat="1" ht="15.7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10">
        <v>8</v>
      </c>
    </row>
    <row r="8" spans="1:10" s="23" customFormat="1" ht="62.25" customHeight="1">
      <c r="A8" s="20"/>
      <c r="B8" s="21"/>
      <c r="C8" s="19" t="s">
        <v>32</v>
      </c>
      <c r="D8" s="25"/>
      <c r="E8" s="7"/>
      <c r="F8" s="25"/>
      <c r="G8" s="25"/>
      <c r="H8" s="28"/>
      <c r="I8" s="5"/>
    </row>
    <row r="9" spans="1:10" s="23" customFormat="1" ht="106.5" customHeight="1">
      <c r="A9" s="25">
        <v>1</v>
      </c>
      <c r="B9" s="11" t="s">
        <v>34</v>
      </c>
      <c r="C9" s="3" t="s">
        <v>33</v>
      </c>
      <c r="D9" s="8" t="s">
        <v>19</v>
      </c>
      <c r="E9" s="9"/>
      <c r="F9" s="18">
        <f>'სამუშო მოცულობათა უწყისი'!D7</f>
        <v>138</v>
      </c>
      <c r="G9" s="25"/>
      <c r="H9" s="67">
        <f>H10</f>
        <v>0</v>
      </c>
      <c r="I9" s="27"/>
      <c r="J9" s="24"/>
    </row>
    <row r="10" spans="1:10" s="23" customFormat="1" ht="25.5" customHeight="1">
      <c r="A10" s="25">
        <f>A9+0.1</f>
        <v>1.1000000000000001</v>
      </c>
      <c r="B10" s="11"/>
      <c r="C10" s="28" t="s">
        <v>12</v>
      </c>
      <c r="D10" s="8" t="s">
        <v>13</v>
      </c>
      <c r="E10" s="7"/>
      <c r="F10" s="8"/>
      <c r="G10" s="25"/>
      <c r="H10" s="66"/>
      <c r="I10" s="27"/>
    </row>
    <row r="11" spans="1:10" s="23" customFormat="1" ht="95.25" customHeight="1">
      <c r="A11" s="25">
        <f>A9+1</f>
        <v>2</v>
      </c>
      <c r="B11" s="11" t="s">
        <v>34</v>
      </c>
      <c r="C11" s="3" t="s">
        <v>37</v>
      </c>
      <c r="D11" s="28" t="s">
        <v>19</v>
      </c>
      <c r="E11" s="9"/>
      <c r="F11" s="15">
        <f>'სამუშო მოცულობათა უწყისი'!D8</f>
        <v>205</v>
      </c>
      <c r="G11" s="25"/>
      <c r="H11" s="67">
        <f>H12</f>
        <v>0</v>
      </c>
      <c r="I11" s="5"/>
      <c r="J11" s="24"/>
    </row>
    <row r="12" spans="1:10" s="23" customFormat="1" ht="25.5" customHeight="1">
      <c r="A12" s="25">
        <f>A11+0.1</f>
        <v>2.1</v>
      </c>
      <c r="B12" s="11"/>
      <c r="C12" s="28" t="s">
        <v>12</v>
      </c>
      <c r="D12" s="8" t="s">
        <v>13</v>
      </c>
      <c r="E12" s="9"/>
      <c r="F12" s="8"/>
      <c r="G12" s="25"/>
      <c r="H12" s="66"/>
      <c r="I12" s="27"/>
    </row>
    <row r="13" spans="1:10" s="23" customFormat="1" ht="102.75" customHeight="1">
      <c r="A13" s="25">
        <f>A11+1</f>
        <v>3</v>
      </c>
      <c r="B13" s="11" t="s">
        <v>34</v>
      </c>
      <c r="C13" s="2" t="s">
        <v>36</v>
      </c>
      <c r="D13" s="2" t="s">
        <v>19</v>
      </c>
      <c r="E13" s="10"/>
      <c r="F13" s="15">
        <f>'სამუშო მოცულობათა უწყისი'!D9</f>
        <v>343</v>
      </c>
      <c r="G13" s="25"/>
      <c r="H13" s="67">
        <f>H14</f>
        <v>0</v>
      </c>
      <c r="I13" s="5"/>
      <c r="J13" s="24"/>
    </row>
    <row r="14" spans="1:10" s="23" customFormat="1" ht="25.5" customHeight="1">
      <c r="A14" s="25">
        <f>A13+0.1</f>
        <v>3.1</v>
      </c>
      <c r="B14" s="11"/>
      <c r="C14" s="28" t="s">
        <v>12</v>
      </c>
      <c r="D14" s="8" t="s">
        <v>13</v>
      </c>
      <c r="E14" s="13"/>
      <c r="F14" s="8"/>
      <c r="G14" s="25"/>
      <c r="H14" s="66"/>
      <c r="I14" s="27"/>
    </row>
    <row r="15" spans="1:10" s="23" customFormat="1" ht="125.25" customHeight="1">
      <c r="A15" s="25">
        <f>A13+1</f>
        <v>4</v>
      </c>
      <c r="B15" s="11" t="s">
        <v>34</v>
      </c>
      <c r="C15" s="2" t="s">
        <v>23</v>
      </c>
      <c r="D15" s="2" t="s">
        <v>19</v>
      </c>
      <c r="E15" s="25"/>
      <c r="F15" s="9">
        <f>'სამუშო მოცულობათა უწყისი'!D10</f>
        <v>20.7</v>
      </c>
      <c r="G15" s="25"/>
      <c r="H15" s="67">
        <f>H16</f>
        <v>0</v>
      </c>
      <c r="I15" s="27"/>
      <c r="J15" s="24"/>
    </row>
    <row r="16" spans="1:10" s="23" customFormat="1" ht="25.5" customHeight="1">
      <c r="A16" s="25">
        <f>A15+0.1</f>
        <v>4.0999999999999996</v>
      </c>
      <c r="B16" s="11"/>
      <c r="C16" s="28" t="s">
        <v>12</v>
      </c>
      <c r="D16" s="8" t="s">
        <v>13</v>
      </c>
      <c r="E16" s="45"/>
      <c r="F16" s="46"/>
      <c r="G16" s="47"/>
      <c r="H16" s="66"/>
      <c r="I16" s="27"/>
    </row>
    <row r="17" spans="1:10" s="23" customFormat="1" ht="102.75" customHeight="1">
      <c r="A17" s="25">
        <f>A15+1</f>
        <v>5</v>
      </c>
      <c r="B17" s="11"/>
      <c r="C17" s="2" t="s">
        <v>43</v>
      </c>
      <c r="D17" s="2" t="s">
        <v>28</v>
      </c>
      <c r="E17" s="25"/>
      <c r="F17" s="9">
        <f>'სამუშო მოცულობათა უწყისი'!D11</f>
        <v>343</v>
      </c>
      <c r="G17" s="25"/>
      <c r="H17" s="67">
        <f>H18</f>
        <v>0</v>
      </c>
      <c r="I17" s="27"/>
      <c r="J17" s="24"/>
    </row>
    <row r="18" spans="1:10" s="23" customFormat="1" ht="18" customHeight="1">
      <c r="A18" s="25"/>
      <c r="B18" s="11"/>
      <c r="C18" s="2" t="s">
        <v>31</v>
      </c>
      <c r="D18" s="2"/>
      <c r="E18" s="9"/>
      <c r="F18" s="8"/>
      <c r="G18" s="25"/>
      <c r="H18" s="66"/>
      <c r="I18" s="27"/>
    </row>
    <row r="19" spans="1:10" s="23" customFormat="1" ht="102" customHeight="1">
      <c r="A19" s="20">
        <f>A17+1</f>
        <v>6</v>
      </c>
      <c r="B19" s="22" t="s">
        <v>24</v>
      </c>
      <c r="C19" s="3" t="s">
        <v>30</v>
      </c>
      <c r="D19" s="25" t="s">
        <v>28</v>
      </c>
      <c r="E19" s="25"/>
      <c r="F19" s="10">
        <f>'სამუშო მოცულობათა უწყისი'!D12</f>
        <v>343</v>
      </c>
      <c r="G19" s="25"/>
      <c r="H19" s="67">
        <f>H20</f>
        <v>0</v>
      </c>
      <c r="I19" s="27"/>
      <c r="J19" s="24"/>
    </row>
    <row r="20" spans="1:10" s="23" customFormat="1" ht="27" customHeight="1">
      <c r="A20" s="25">
        <f>A19+0.1</f>
        <v>6.1</v>
      </c>
      <c r="B20" s="11"/>
      <c r="C20" s="28" t="s">
        <v>12</v>
      </c>
      <c r="D20" s="8" t="s">
        <v>13</v>
      </c>
      <c r="E20" s="7"/>
      <c r="F20" s="8"/>
      <c r="G20" s="25"/>
      <c r="H20" s="66"/>
      <c r="I20" s="27"/>
      <c r="J20" s="44"/>
    </row>
    <row r="21" spans="1:10" s="26" customFormat="1" ht="47.25" customHeight="1">
      <c r="A21" s="25"/>
      <c r="B21" s="25"/>
      <c r="C21" s="14" t="s">
        <v>14</v>
      </c>
      <c r="D21" s="25" t="s">
        <v>15</v>
      </c>
      <c r="E21" s="7"/>
      <c r="F21" s="7"/>
      <c r="G21" s="25"/>
      <c r="H21" s="67">
        <f>H9+H11+H13+H15+H17+H19</f>
        <v>0</v>
      </c>
      <c r="I21" s="27"/>
      <c r="J21" s="27"/>
    </row>
    <row r="22" spans="1:10" s="23" customFormat="1" ht="43.5" customHeight="1">
      <c r="A22" s="25"/>
      <c r="B22" s="25"/>
      <c r="C22" s="14" t="s">
        <v>14</v>
      </c>
      <c r="D22" s="25" t="s">
        <v>15</v>
      </c>
      <c r="E22" s="25"/>
      <c r="F22" s="25"/>
      <c r="G22" s="16"/>
      <c r="H22" s="7">
        <f>H21</f>
        <v>0</v>
      </c>
    </row>
    <row r="23" spans="1:10" s="23" customFormat="1" ht="24.75" customHeight="1">
      <c r="A23" s="25"/>
      <c r="B23" s="25"/>
      <c r="C23" s="14" t="s">
        <v>16</v>
      </c>
      <c r="D23" s="17">
        <v>0.1</v>
      </c>
      <c r="E23" s="25"/>
      <c r="F23" s="25"/>
      <c r="G23" s="16"/>
      <c r="H23" s="7">
        <f>H22*10%</f>
        <v>0</v>
      </c>
    </row>
    <row r="24" spans="1:10" s="23" customFormat="1" ht="28.5" customHeight="1">
      <c r="A24" s="25"/>
      <c r="B24" s="25"/>
      <c r="C24" s="14" t="s">
        <v>17</v>
      </c>
      <c r="D24" s="25" t="s">
        <v>15</v>
      </c>
      <c r="E24" s="25"/>
      <c r="F24" s="25"/>
      <c r="G24" s="16"/>
      <c r="H24" s="7">
        <f>H22+H23</f>
        <v>0</v>
      </c>
    </row>
    <row r="25" spans="1:10" s="23" customFormat="1" ht="25.5" customHeight="1">
      <c r="A25" s="25"/>
      <c r="B25" s="25"/>
      <c r="C25" s="14" t="s">
        <v>18</v>
      </c>
      <c r="D25" s="17">
        <v>0.08</v>
      </c>
      <c r="E25" s="25"/>
      <c r="F25" s="25"/>
      <c r="G25" s="16"/>
      <c r="H25" s="7">
        <f>H24*8%</f>
        <v>0</v>
      </c>
    </row>
    <row r="26" spans="1:10" s="23" customFormat="1" ht="21" customHeight="1">
      <c r="A26" s="25"/>
      <c r="B26" s="25"/>
      <c r="C26" s="25" t="s">
        <v>11</v>
      </c>
      <c r="D26" s="25" t="s">
        <v>15</v>
      </c>
      <c r="E26" s="7"/>
      <c r="F26" s="7"/>
      <c r="G26" s="25"/>
      <c r="H26" s="7">
        <f>H24+H25</f>
        <v>0</v>
      </c>
    </row>
    <row r="27" spans="1:10" s="23" customFormat="1" ht="21" customHeight="1">
      <c r="A27" s="25"/>
      <c r="B27" s="25"/>
      <c r="C27" s="25" t="s">
        <v>29</v>
      </c>
      <c r="D27" s="17">
        <v>0.03</v>
      </c>
      <c r="E27" s="7"/>
      <c r="F27" s="7"/>
      <c r="G27" s="25"/>
      <c r="H27" s="7">
        <f>H26*3%</f>
        <v>0</v>
      </c>
    </row>
    <row r="28" spans="1:10" s="23" customFormat="1" ht="21" customHeight="1">
      <c r="A28" s="25"/>
      <c r="B28" s="25"/>
      <c r="C28" s="25" t="s">
        <v>11</v>
      </c>
      <c r="D28" s="25" t="s">
        <v>15</v>
      </c>
      <c r="E28" s="7"/>
      <c r="F28" s="7"/>
      <c r="G28" s="25"/>
      <c r="H28" s="7">
        <f>H26+H27</f>
        <v>0</v>
      </c>
    </row>
    <row r="32" spans="1:10">
      <c r="J32" s="33"/>
    </row>
  </sheetData>
  <mergeCells count="12">
    <mergeCell ref="A1:H1"/>
    <mergeCell ref="A2:H2"/>
    <mergeCell ref="B3:D3"/>
    <mergeCell ref="F3:H3"/>
    <mergeCell ref="G5:H5"/>
    <mergeCell ref="A4:B4"/>
    <mergeCell ref="C4:H4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zoomScaleNormal="100" workbookViewId="0">
      <selection activeCell="D9" sqref="D9"/>
    </sheetView>
  </sheetViews>
  <sheetFormatPr defaultRowHeight="13.2"/>
  <cols>
    <col min="1" max="1" width="5.44140625" style="35" customWidth="1"/>
    <col min="2" max="2" width="37.109375" style="35" customWidth="1"/>
    <col min="3" max="3" width="8.88671875" style="35"/>
    <col min="4" max="4" width="17.6640625" style="43" customWidth="1"/>
    <col min="5" max="5" width="16.88671875" style="42" customWidth="1"/>
    <col min="6" max="6" width="15.88671875" style="42" customWidth="1"/>
    <col min="7" max="16384" width="8.88671875" style="35"/>
  </cols>
  <sheetData>
    <row r="1" spans="1:6">
      <c r="A1" s="64" t="s">
        <v>22</v>
      </c>
      <c r="B1" s="65"/>
      <c r="C1" s="65"/>
      <c r="D1" s="65"/>
      <c r="E1" s="65"/>
      <c r="F1" s="65"/>
    </row>
    <row r="2" spans="1:6" s="29" customFormat="1" ht="15">
      <c r="A2" s="58" t="s">
        <v>20</v>
      </c>
      <c r="B2" s="59"/>
      <c r="C2" s="59"/>
      <c r="D2" s="59"/>
      <c r="E2" s="59"/>
      <c r="F2" s="60"/>
    </row>
    <row r="3" spans="1:6" s="4" customFormat="1" ht="15">
      <c r="A3" s="61" t="s">
        <v>21</v>
      </c>
      <c r="B3" s="62"/>
      <c r="C3" s="62"/>
      <c r="D3" s="62"/>
      <c r="E3" s="62"/>
      <c r="F3" s="63"/>
    </row>
    <row r="4" spans="1:6" s="29" customFormat="1" ht="45">
      <c r="A4" s="30" t="s">
        <v>4</v>
      </c>
      <c r="B4" s="30" t="s">
        <v>6</v>
      </c>
      <c r="C4" s="30" t="s">
        <v>7</v>
      </c>
      <c r="D4" s="30" t="s">
        <v>8</v>
      </c>
      <c r="E4" s="7" t="s">
        <v>40</v>
      </c>
      <c r="F4" s="7" t="s">
        <v>41</v>
      </c>
    </row>
    <row r="5" spans="1:6" s="29" customFormat="1" ht="15">
      <c r="A5" s="30">
        <v>1</v>
      </c>
      <c r="B5" s="30"/>
      <c r="C5" s="30">
        <v>2</v>
      </c>
      <c r="D5" s="30">
        <v>3</v>
      </c>
      <c r="E5" s="36"/>
      <c r="F5" s="36"/>
    </row>
    <row r="6" spans="1:6" s="29" customFormat="1" ht="45">
      <c r="A6" s="30"/>
      <c r="B6" s="37" t="s">
        <v>32</v>
      </c>
      <c r="C6" s="30"/>
      <c r="D6" s="30"/>
      <c r="E6" s="31"/>
      <c r="F6" s="31"/>
    </row>
    <row r="7" spans="1:6" s="29" customFormat="1" ht="60">
      <c r="A7" s="30">
        <v>1</v>
      </c>
      <c r="B7" s="38" t="s">
        <v>33</v>
      </c>
      <c r="C7" s="8" t="s">
        <v>19</v>
      </c>
      <c r="D7" s="39">
        <v>138</v>
      </c>
      <c r="E7" s="31"/>
      <c r="F7" s="31"/>
    </row>
    <row r="8" spans="1:6" s="29" customFormat="1" ht="60">
      <c r="A8" s="30">
        <f>A7+1</f>
        <v>2</v>
      </c>
      <c r="B8" s="38" t="s">
        <v>45</v>
      </c>
      <c r="C8" s="8" t="s">
        <v>19</v>
      </c>
      <c r="D8" s="15">
        <v>205</v>
      </c>
      <c r="E8" s="31"/>
      <c r="F8" s="31"/>
    </row>
    <row r="9" spans="1:6" s="29" customFormat="1" ht="60">
      <c r="A9" s="30">
        <f>A8+1</f>
        <v>3</v>
      </c>
      <c r="B9" s="34" t="s">
        <v>39</v>
      </c>
      <c r="C9" s="8" t="s">
        <v>19</v>
      </c>
      <c r="D9" s="15">
        <v>343</v>
      </c>
      <c r="E9" s="31"/>
      <c r="F9" s="31"/>
    </row>
    <row r="10" spans="1:6" s="29" customFormat="1" ht="75">
      <c r="A10" s="30">
        <f>A9+1</f>
        <v>4</v>
      </c>
      <c r="B10" s="34" t="s">
        <v>46</v>
      </c>
      <c r="C10" s="34" t="s">
        <v>19</v>
      </c>
      <c r="D10" s="9">
        <v>20.7</v>
      </c>
      <c r="E10" s="31"/>
      <c r="F10" s="31"/>
    </row>
    <row r="11" spans="1:6" s="29" customFormat="1" ht="75">
      <c r="A11" s="30">
        <v>5</v>
      </c>
      <c r="B11" s="34" t="s">
        <v>42</v>
      </c>
      <c r="C11" s="34" t="s">
        <v>19</v>
      </c>
      <c r="D11" s="9">
        <v>343</v>
      </c>
      <c r="E11" s="31"/>
      <c r="F11" s="31"/>
    </row>
    <row r="12" spans="1:6" s="29" customFormat="1" ht="75">
      <c r="A12" s="30">
        <v>6</v>
      </c>
      <c r="B12" s="34" t="s">
        <v>42</v>
      </c>
      <c r="C12" s="8" t="s">
        <v>19</v>
      </c>
      <c r="D12" s="9">
        <v>343</v>
      </c>
      <c r="E12" s="31"/>
      <c r="F12" s="31"/>
    </row>
    <row r="13" spans="1:6" s="29" customFormat="1" ht="15">
      <c r="A13" s="32"/>
      <c r="B13" s="34" t="s">
        <v>38</v>
      </c>
      <c r="C13" s="40"/>
      <c r="D13" s="40"/>
      <c r="E13" s="41"/>
      <c r="F13" s="41"/>
    </row>
    <row r="14" spans="1:6" s="12" customFormat="1" ht="15">
      <c r="E14" s="42"/>
      <c r="F14" s="42"/>
    </row>
  </sheetData>
  <mergeCells count="3">
    <mergeCell ref="A2:F2"/>
    <mergeCell ref="A3:F3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თავფურცელი</vt:lpstr>
      <vt:lpstr>ხარჯთაღრიცხვა</vt:lpstr>
      <vt:lpstr>სამუშო მოცულობათა უწყისი</vt:lpstr>
      <vt:lpstr>თავფურცელი!Print_Area</vt:lpstr>
      <vt:lpstr>tftgyhujki654874546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shorena.ebanoidze</cp:lastModifiedBy>
  <cp:lastPrinted>2019-04-12T11:46:11Z</cp:lastPrinted>
  <dcterms:created xsi:type="dcterms:W3CDTF">2010-05-16T12:42:36Z</dcterms:created>
  <dcterms:modified xsi:type="dcterms:W3CDTF">2019-05-13T10:49:16Z</dcterms:modified>
</cp:coreProperties>
</file>